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\xwechat_files\wxid_pi6sylm8g3tx19_5cff\msg\file\2026-08\"/>
    </mc:Choice>
  </mc:AlternateContent>
  <bookViews>
    <workbookView windowWidth="21525" windowHeight="10245"/>
  </bookViews>
  <sheets>
    <sheet name="综合评价打分表" sheetId="1" r:id="rId1"/>
    <sheet name="评分标准参考" sheetId="2" r:id="rId2"/>
  </sheets>
  <definedNames>
    <definedName name="_xlnm.Print_Area" localSheetId="0">综合评价打分表!$A$1:$H$64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<sst xmlns="http://schemas.openxmlformats.org/spreadsheetml/2006/main" count="282" uniqueCount="151">
  <si>
    <t>国际教育学院2027年推免生综合评价成绩打分表</t>
  </si>
  <si>
    <t>综合排名评价成绩 = 学业成绩标准化值×70% + 综合能力成绩×30% ｜ 满分100分</t>
  </si>
  <si>
    <t>【基本信息】</t>
  </si>
  <si>
    <t>姓  名</t>
  </si>
  <si>
    <t>学  号</t>
  </si>
  <si>
    <t>班  级</t>
  </si>
  <si>
    <t>联系电话</t>
  </si>
  <si>
    <t>一、学业成绩（权重70%）</t>
  </si>
  <si>
    <t>项目</t>
  </si>
  <si>
    <t>本人平均学分绩点</t>
  </si>
  <si>
    <t>本专业第一名绩点</t>
  </si>
  <si>
    <t>标准化值
(本人/第一×100)</t>
  </si>
  <si>
    <t>学业得分（标准化值×70%）</t>
  </si>
  <si>
    <t>数值</t>
  </si>
  <si>
    <t>说明：平均学分绩点只计算列入本科专业培养方案的通识理论/实践、专业基础/核心/实践/选修课程首次成绩。</t>
  </si>
  <si>
    <t>二、综合能力评价（权重30%）</t>
  </si>
  <si>
    <t>综合能力成绩 = Σ(Zi成绩×Zi权重) ｜ 各Zi满分100分，同一指标多项只取最高得分项</t>
  </si>
  <si>
    <t>Z1 科研论文及专利、软著（权重40%，上限100分）</t>
  </si>
  <si>
    <t>序号</t>
  </si>
  <si>
    <t>成果/项目名称</t>
  </si>
  <si>
    <t>类型/等级</t>
  </si>
  <si>
    <t>类别分值</t>
  </si>
  <si>
    <t>位次/系数</t>
  </si>
  <si>
    <t>实际得分</t>
  </si>
  <si>
    <t>证明材料</t>
  </si>
  <si>
    <t>学院复核</t>
  </si>
  <si>
    <t>Z1 最终得分（取最高项，上限100分）</t>
  </si>
  <si>
    <t>权重：40%</t>
  </si>
  <si>
    <t>说明：共同一作论文分值按1/n计算（n=共同一作人数）；学生为第二发明人的专利/软著按1/2计算。系数列请填写实际比例（如共同一作3人填0.33，第二发明人填0.5，独立完成填1）。</t>
  </si>
  <si>
    <t>Z2 学科竞赛及大学生创新创业项目（权重30%，上限100分）</t>
  </si>
  <si>
    <t>Z2 最终得分（取最高项，上限100分）</t>
  </si>
  <si>
    <t>权重：30%</t>
  </si>
  <si>
    <t>说明：实际得分=类别分值×位次系数。位次系数：独立完成=1；2人团队位次1=0.6、位次2=0.4；≥3人团队位次1=0.5、位次2=0.3、位次3=0.2；不区分位次=1/n（n=团队人数）。</t>
  </si>
  <si>
    <t>Z3 学生参军入伍服兵役（权重7.5%，上限100分）</t>
  </si>
  <si>
    <t>Z3 最终得分（取最高项，上限100分）</t>
  </si>
  <si>
    <t>权重：7.5%</t>
  </si>
  <si>
    <t>Z4 参加志愿服务（权重7.5%，上限100分）</t>
  </si>
  <si>
    <t>Z4 最终得分（取最高项，上限100分）</t>
  </si>
  <si>
    <t>说明：可认定志愿服务须同时满足：自愿无偿公益利他、正规志愿组织发布并记录时长、有官网认证或正规组织证书、经学院推免遴选工作小组认定。</t>
  </si>
  <si>
    <t>Z5 到国际组织实习等（权重7.5%，上限100分）</t>
  </si>
  <si>
    <t>Z5 最终得分（取最高项，上限100分）</t>
  </si>
  <si>
    <t>Z6 综合荣誉等其他（权重7.5%，上限100分，不含奖学金）</t>
  </si>
  <si>
    <t>Z6 最终得分（取最高项，上限100分）</t>
  </si>
  <si>
    <t>三、综合成绩汇总</t>
  </si>
  <si>
    <t>学业成绩
标准化值</t>
  </si>
  <si>
    <t>学业得分
(×70%)</t>
  </si>
  <si>
    <t>综合能力
成绩</t>
  </si>
  <si>
    <t>综合能力得分
(×30%)</t>
  </si>
  <si>
    <t>综合排名
评价成绩（总分）</t>
  </si>
  <si>
    <t>得分</t>
  </si>
  <si>
    <t>各指标得分明细</t>
  </si>
  <si>
    <t>四、签字确认</t>
  </si>
  <si>
    <t>学生本人签字：</t>
  </si>
  <si>
    <t>日期：    年  月  日</t>
  </si>
  <si>
    <t>学院复核人签字：</t>
  </si>
  <si>
    <t>推免生综合评价评分标准参考表</t>
  </si>
  <si>
    <t>Z1 科研论文及专利、软著（上限100分）</t>
  </si>
  <si>
    <t>成果类型</t>
  </si>
  <si>
    <t>分值</t>
  </si>
  <si>
    <t>备注</t>
  </si>
  <si>
    <t>A类论文</t>
  </si>
  <si>
    <t>100分</t>
  </si>
  <si>
    <t>依据《新疆农业大学高水平论文认定办法》</t>
  </si>
  <si>
    <t>B类论文</t>
  </si>
  <si>
    <t>90分</t>
  </si>
  <si>
    <t>同上</t>
  </si>
  <si>
    <t>C类论文</t>
  </si>
  <si>
    <t>80分</t>
  </si>
  <si>
    <t>D类论文</t>
  </si>
  <si>
    <t>70分</t>
  </si>
  <si>
    <t>E类论文</t>
  </si>
  <si>
    <t>60分</t>
  </si>
  <si>
    <t>其他核心期刊论文</t>
  </si>
  <si>
    <t>50分</t>
  </si>
  <si>
    <t/>
  </si>
  <si>
    <t>一般期刊论文</t>
  </si>
  <si>
    <t>20分</t>
  </si>
  <si>
    <t>发明专利</t>
  </si>
  <si>
    <t>已授权为基本条件</t>
  </si>
  <si>
    <t>实用新型专利</t>
  </si>
  <si>
    <t>软件著作权</t>
  </si>
  <si>
    <t>10分</t>
  </si>
  <si>
    <t>系数说明：共同一作论文分值按1/n计算（n=共同一作人数）；学生为第二发明人的专利/软著按1/2计算；独立完成系数为1。</t>
  </si>
  <si>
    <t>Z2 学科竞赛及大学生创新创业项目（上限100分）</t>
  </si>
  <si>
    <t>（1）学科竞赛类别分值</t>
  </si>
  <si>
    <t>竞赛等级</t>
  </si>
  <si>
    <t>获奖等级</t>
  </si>
  <si>
    <t>一级竞赛</t>
  </si>
  <si>
    <t>一等奖（特等奖、金奖）</t>
  </si>
  <si>
    <t>二等奖（银奖）</t>
  </si>
  <si>
    <t>三等奖（铜奖）</t>
  </si>
  <si>
    <t>二级竞赛</t>
  </si>
  <si>
    <t>40分</t>
  </si>
  <si>
    <t>三级竞赛</t>
  </si>
  <si>
    <t>25分</t>
  </si>
  <si>
    <t>（2）大学生创新创业项目类别分值</t>
  </si>
  <si>
    <t>项目等级</t>
  </si>
  <si>
    <t>国家级</t>
  </si>
  <si>
    <t>自治区级</t>
  </si>
  <si>
    <t>校级</t>
  </si>
  <si>
    <t>（3）位次系数（y）</t>
  </si>
  <si>
    <t>团队人数</t>
  </si>
  <si>
    <t>位次</t>
  </si>
  <si>
    <t>系数</t>
  </si>
  <si>
    <t>独立完成</t>
  </si>
  <si>
    <t>—</t>
  </si>
  <si>
    <t>100%</t>
  </si>
  <si>
    <t>2人</t>
  </si>
  <si>
    <t>位次1</t>
  </si>
  <si>
    <t>60%</t>
  </si>
  <si>
    <t>位次2</t>
  </si>
  <si>
    <t>40%</t>
  </si>
  <si>
    <t>≥3人</t>
  </si>
  <si>
    <t>50%</t>
  </si>
  <si>
    <t>30%</t>
  </si>
  <si>
    <t>位次3</t>
  </si>
  <si>
    <t>20%</t>
  </si>
  <si>
    <t>不区分位次</t>
  </si>
  <si>
    <t>1/n</t>
  </si>
  <si>
    <t>n=参赛团队人数</t>
  </si>
  <si>
    <t>Z3-Z6 类别分值标准</t>
  </si>
  <si>
    <t>指标</t>
  </si>
  <si>
    <t>等级/类型</t>
  </si>
  <si>
    <t>Z3 参军入伍</t>
  </si>
  <si>
    <t>参军入伍服兵役</t>
  </si>
  <si>
    <t>上限100分</t>
  </si>
  <si>
    <t>Z4 志愿服务</t>
  </si>
  <si>
    <t>须满足认定条件</t>
  </si>
  <si>
    <t>省级</t>
  </si>
  <si>
    <t>厅局级</t>
  </si>
  <si>
    <t>其他正规组织</t>
  </si>
  <si>
    <t>5分</t>
  </si>
  <si>
    <t>Z5 国际组织实习</t>
  </si>
  <si>
    <t>政府间国际组织</t>
  </si>
  <si>
    <t>联合国各机构、WHO、UNDP等</t>
  </si>
  <si>
    <t>非政府国际组织</t>
  </si>
  <si>
    <t>有重要影响力的NGO</t>
  </si>
  <si>
    <t>Z6 综合荣誉</t>
  </si>
  <si>
    <t>不含奖学金，须由学校推荐</t>
  </si>
  <si>
    <t>省部级</t>
  </si>
  <si>
    <t>计分规则与注意事项</t>
  </si>
  <si>
    <t>1. 综合排名评价成绩 = [(本人平均学分绩点/本专业第一名平均学分绩点)×100]×70% + 综合能力成绩×30%</t>
  </si>
  <si>
    <t>2. 综合能力成绩 = Z1×40% + Z2×30% + Z3×7.5% + Z4×7.5% + Z5×7.5% + Z6×7.5%</t>
  </si>
  <si>
    <t>3. 各Zi指标满分均为100分；同一指标有多项加分情况时，可累加，但不能超过上限分值。</t>
  </si>
  <si>
    <t>4. Z1仅限以新疆农业大学为第一单位、独立作者或第一作者发表的论文，或第一发明人为本校/访学高校教师、学生排名第二的专利/软著。</t>
  </si>
  <si>
    <t>5. Z2仅限作为主力成员（前3名）参加认可的学科竞赛（全国赛）获三等奖以上，或作为主力成员参加大创项目。</t>
  </si>
  <si>
    <t>6. 学生与直系亲属或学历、职称、职务明显高于本人的非本校人员合作的科研成果、竞赛奖项等仅作参考，不纳入计算。</t>
  </si>
  <si>
    <t>7. 获奖认定以竞赛组织部门正式发布的获奖文件（含官网公布）或获奖证书为准。</t>
  </si>
  <si>
    <t>8. 已发表论文需提供检索收录证明；专利及软著需提供从申请到授权的全部过程材料。</t>
  </si>
  <si>
    <t>9. Z3-Z6需提供有效证明材料，由推免生遴选工作小组按规定程序认定。</t>
  </si>
  <si>
    <t>10. 平均学分绩点只计算列入培养方案的通识理论/实践、专业基础/核心/实践/选修课程首次成绩。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</si>
</sst>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  <numFmt numFmtId="177" formatCode="0.0"/>
  </numFmts>
  <fonts count="34">
    <font>
      <sz val="11"/>
      <color theme="1"/>
      <name val="宋体"/>
      <charset val="134"/>
      <scheme val="minor"/>
    </font>
    <font>
      <b/>
      <sz val="16"/>
      <color rgb="FFFFFFFF"/>
      <name val="微软雅黑"/>
      <charset val="134"/>
    </font>
    <font>
      <b/>
      <sz val="11"/>
      <color rgb="FFFFFFFF"/>
      <name val="微软雅黑"/>
      <charset val="134"/>
    </font>
    <font>
      <b/>
      <sz val="10"/>
      <color rgb="FF1F4E79"/>
      <name val="微软雅黑"/>
      <charset val="134"/>
    </font>
    <font>
      <sz val="10"/>
      <color rgb="FF000000"/>
      <name val="微软雅黑"/>
      <charset val="134"/>
    </font>
    <font>
      <i/>
      <sz val="9"/>
      <color rgb="FF808080"/>
      <name val="微软雅黑"/>
      <charset val="134"/>
    </font>
    <font>
      <b/>
      <sz val="12"/>
      <color rgb="FFFFFFFF"/>
      <name val="微软雅黑"/>
      <charset val="134"/>
    </font>
    <font>
      <sz val="11"/>
      <name val="宋体"/>
      <charset val="134"/>
      <scheme val="minor"/>
    </font>
    <font>
      <b/>
      <sz val="16"/>
      <name val="微软雅黑"/>
      <charset val="134"/>
    </font>
    <font>
      <i/>
      <sz val="10"/>
      <name val="微软雅黑"/>
      <charset val="134"/>
    </font>
    <font>
      <b/>
      <sz val="12"/>
      <name val="微软雅黑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i/>
      <sz val="9"/>
      <name val="微软雅黑"/>
      <charset val="134"/>
    </font>
    <font>
      <b/>
      <sz val="1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1F4E79"/>
        <bgColor rgb="FF1F4E79"/>
      </patternFill>
    </fill>
    <fill>
      <patternFill patternType="solid">
        <fgColor rgb="FF5B9BD5"/>
        <bgColor rgb="FF5B9BD5"/>
      </patternFill>
    </fill>
    <fill>
      <patternFill patternType="solid">
        <fgColor rgb="FFD6E4F0"/>
        <bgColor rgb="FFD6E4F0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2E75B6"/>
        <bgColor rgb="FF2E75B6"/>
      </patternFill>
    </fill>
    <fill>
      <patternFill patternType="solid">
        <fgColor rgb="FFF2F2F2"/>
        <bgColor rgb="FFF2F2F2"/>
      </patternFill>
    </fill>
    <fill>
      <patternFill patternType="solid">
        <fgColor rgb="FFE2EFDA"/>
        <bgColor rgb="FFE2EFDA"/>
      </patternFill>
    </fill>
    <fill>
      <patternFill patternType="solid">
        <fgColor rgb="FFFCE4D6"/>
        <bgColor rgb="FFFCE4D6"/>
      </patternFill>
    </fill>
    <fill>
      <patternFill patternType="solid">
        <fgColor rgb="FFFFE699"/>
        <bgColor rgb="FFFFE69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1F4E79"/>
      </left>
      <right style="medium">
        <color rgb="FF1F4E79"/>
      </right>
      <top style="medium">
        <color rgb="FF1F4E79"/>
      </top>
      <bottom style="medium">
        <color rgb="FF1F4E7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3" borderId="6" applyNumberFormat="0" applyAlignment="0" applyProtection="0">
      <alignment vertical="center"/>
    </xf>
    <xf numFmtId="0" fontId="24" fillId="14" borderId="7" applyNumberFormat="0" applyAlignment="0" applyProtection="0">
      <alignment vertical="center"/>
    </xf>
    <xf numFmtId="0" fontId="25" fillId="14" borderId="6" applyNumberFormat="0" applyAlignment="0" applyProtection="0">
      <alignment vertical="center"/>
    </xf>
    <xf numFmtId="0" fontId="26" fillId="15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7" fillId="0" borderId="0" xfId="0" applyFont="1"/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9" fillId="8" borderId="1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10" fillId="7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176" fontId="12" fillId="6" borderId="1" xfId="0" applyNumberFormat="1" applyFont="1" applyFill="1" applyBorder="1" applyAlignment="1">
      <alignment horizontal="center" vertical="center" wrapText="1"/>
    </xf>
    <xf numFmtId="2" fontId="11" fillId="9" borderId="1" xfId="0" applyNumberFormat="1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left" vertical="center" wrapText="1"/>
    </xf>
    <xf numFmtId="177" fontId="12" fillId="6" borderId="1" xfId="0" applyNumberFormat="1" applyFont="1" applyFill="1" applyBorder="1" applyAlignment="1">
      <alignment horizontal="center" vertical="center" wrapText="1"/>
    </xf>
    <xf numFmtId="2" fontId="12" fillId="6" borderId="1" xfId="0" applyNumberFormat="1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right" vertical="center" wrapText="1"/>
    </xf>
    <xf numFmtId="2" fontId="14" fillId="11" borderId="2" xfId="0" applyNumberFormat="1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3"/>
  <sheetViews>
    <sheetView tabSelected="1" workbookViewId="0">
      <pane ySplit="2" topLeftCell="A4" activePane="bottomLeft" state="frozen"/>
      <selection/>
      <selection pane="bottomLeft" activeCell="B26" sqref="B26"/>
    </sheetView>
  </sheetViews>
  <sheetFormatPr defaultColWidth="9" defaultRowHeight="13.5" outlineLevelCol="7"/>
  <cols>
    <col min="1" max="1" width="6" style="10" customWidth="1"/>
    <col min="2" max="2" width="28" style="10" customWidth="1"/>
    <col min="3" max="3" width="22" style="10" customWidth="1"/>
    <col min="4" max="6" width="12" style="10" customWidth="1"/>
    <col min="7" max="7" width="20" style="10" customWidth="1"/>
    <col min="8" max="8" width="18" style="10" customWidth="1"/>
    <col min="9" max="16384" width="9" style="10"/>
  </cols>
  <sheetData>
    <row r="1" ht="40" customHeight="1" spans="1:8">
      <c r="A1" s="11" t="s">
        <v>0</v>
      </c>
      <c r="B1" s="12"/>
      <c r="C1" s="12"/>
      <c r="D1" s="12"/>
      <c r="E1" s="12"/>
      <c r="F1" s="12"/>
      <c r="G1" s="12"/>
      <c r="H1" s="12"/>
    </row>
    <row r="2" ht="22" customHeight="1" spans="1:8">
      <c r="A2" s="13" t="s">
        <v>1</v>
      </c>
      <c r="B2" s="14"/>
      <c r="C2" s="14"/>
      <c r="D2" s="14"/>
      <c r="E2" s="14"/>
      <c r="F2" s="14"/>
      <c r="G2" s="14"/>
      <c r="H2" s="14"/>
    </row>
    <row r="3" ht="28" customHeight="1" spans="1:8">
      <c r="A3" s="15" t="s">
        <v>2</v>
      </c>
      <c r="B3" s="14"/>
      <c r="C3" s="14"/>
      <c r="D3" s="14"/>
      <c r="E3" s="14"/>
      <c r="F3" s="14"/>
      <c r="G3" s="14"/>
      <c r="H3" s="14"/>
    </row>
    <row r="4" ht="26" customHeight="1" spans="1:8">
      <c r="A4" s="16" t="s">
        <v>3</v>
      </c>
      <c r="B4" s="17"/>
      <c r="C4" s="16" t="s">
        <v>4</v>
      </c>
      <c r="D4" s="17"/>
      <c r="E4" s="16" t="s">
        <v>5</v>
      </c>
      <c r="F4" s="17"/>
      <c r="G4" s="16" t="s">
        <v>6</v>
      </c>
      <c r="H4" s="17"/>
    </row>
    <row r="5" ht="30" customHeight="1" spans="1:8">
      <c r="A5" s="15" t="s">
        <v>7</v>
      </c>
      <c r="B5" s="14"/>
      <c r="C5" s="14"/>
      <c r="D5" s="14"/>
      <c r="E5" s="14"/>
      <c r="F5" s="14"/>
      <c r="G5" s="14"/>
      <c r="H5" s="14"/>
    </row>
    <row r="6" ht="28" customHeight="1" spans="1:8">
      <c r="A6" s="16" t="s">
        <v>8</v>
      </c>
      <c r="B6" s="16" t="s">
        <v>9</v>
      </c>
      <c r="C6" s="16" t="s">
        <v>10</v>
      </c>
      <c r="D6" s="16" t="s">
        <v>11</v>
      </c>
      <c r="E6" s="16" t="s">
        <v>12</v>
      </c>
      <c r="F6" s="14"/>
      <c r="G6" s="14"/>
      <c r="H6" s="14"/>
    </row>
    <row r="7" ht="30" customHeight="1" spans="1:8">
      <c r="A7" s="16" t="s">
        <v>13</v>
      </c>
      <c r="B7" s="18"/>
      <c r="C7" s="18"/>
      <c r="D7" s="19" t="str">
        <f>IF(OR(B7="",C7="",C7=0),"",(B7/C7)*100)</f>
        <v/>
      </c>
      <c r="E7" s="19" t="str">
        <f>IF(D7="","",D7*0.7)</f>
        <v/>
      </c>
      <c r="F7" s="14"/>
      <c r="G7" s="14"/>
      <c r="H7" s="14"/>
    </row>
    <row r="8" ht="20" customHeight="1" spans="1:8">
      <c r="A8" s="20" t="s">
        <v>14</v>
      </c>
      <c r="B8" s="14"/>
      <c r="C8" s="14"/>
      <c r="D8" s="14"/>
      <c r="E8" s="14"/>
      <c r="F8" s="14"/>
      <c r="G8" s="14"/>
      <c r="H8" s="14"/>
    </row>
    <row r="10" ht="30" customHeight="1" spans="1:8">
      <c r="A10" s="15" t="s">
        <v>15</v>
      </c>
      <c r="B10" s="14"/>
      <c r="C10" s="14"/>
      <c r="D10" s="14"/>
      <c r="E10" s="14"/>
      <c r="F10" s="14"/>
      <c r="G10" s="14"/>
      <c r="H10" s="14"/>
    </row>
    <row r="11" ht="20" customHeight="1" spans="1:8">
      <c r="A11" s="20" t="s">
        <v>16</v>
      </c>
      <c r="B11" s="14"/>
      <c r="C11" s="14"/>
      <c r="D11" s="14"/>
      <c r="E11" s="14"/>
      <c r="F11" s="14"/>
      <c r="G11" s="14"/>
      <c r="H11" s="14"/>
    </row>
    <row r="12" ht="28" customHeight="1" spans="1:8">
      <c r="A12" s="21" t="s">
        <v>17</v>
      </c>
      <c r="B12" s="14"/>
      <c r="C12" s="14"/>
      <c r="D12" s="14"/>
      <c r="E12" s="14"/>
      <c r="F12" s="14"/>
      <c r="G12" s="14"/>
      <c r="H12" s="14"/>
    </row>
    <row r="13" ht="28" customHeight="1" spans="1:8">
      <c r="A13" s="16" t="s">
        <v>18</v>
      </c>
      <c r="B13" s="16" t="s">
        <v>19</v>
      </c>
      <c r="C13" s="16" t="s">
        <v>20</v>
      </c>
      <c r="D13" s="16" t="s">
        <v>21</v>
      </c>
      <c r="E13" s="16" t="s">
        <v>22</v>
      </c>
      <c r="F13" s="16" t="s">
        <v>23</v>
      </c>
      <c r="G13" s="16" t="s">
        <v>24</v>
      </c>
      <c r="H13" s="16" t="s">
        <v>25</v>
      </c>
    </row>
    <row r="14" ht="26" customHeight="1" spans="1:8">
      <c r="A14" s="22">
        <v>1</v>
      </c>
      <c r="B14" s="23"/>
      <c r="C14" s="17"/>
      <c r="D14" s="24"/>
      <c r="E14" s="25"/>
      <c r="F14" s="19" t="str">
        <f>IF(OR(D14="",E14=""),"",MIN(D14*E14,100))</f>
        <v/>
      </c>
      <c r="G14" s="23"/>
      <c r="H14" s="26"/>
    </row>
    <row r="15" ht="26" customHeight="1" spans="1:8">
      <c r="A15" s="22">
        <v>2</v>
      </c>
      <c r="B15" s="23"/>
      <c r="C15" s="17"/>
      <c r="D15" s="24"/>
      <c r="E15" s="25"/>
      <c r="F15" s="19" t="str">
        <f>IF(OR(D15="",E15=""),"",MIN(D15*E15,100))</f>
        <v/>
      </c>
      <c r="G15" s="23"/>
      <c r="H15" s="26"/>
    </row>
    <row r="16" ht="26" customHeight="1" spans="1:8">
      <c r="A16" s="22">
        <v>3</v>
      </c>
      <c r="B16" s="23"/>
      <c r="C16" s="17"/>
      <c r="D16" s="24"/>
      <c r="E16" s="25"/>
      <c r="F16" s="19" t="str">
        <f>IF(OR(D16="",E16=""),"",MIN(D16*E16,100))</f>
        <v/>
      </c>
      <c r="G16" s="23"/>
      <c r="H16" s="26"/>
    </row>
    <row r="17" ht="26" customHeight="1" spans="1:8">
      <c r="A17" s="22">
        <v>4</v>
      </c>
      <c r="B17" s="23"/>
      <c r="C17" s="17"/>
      <c r="D17" s="24"/>
      <c r="E17" s="25"/>
      <c r="F17" s="19" t="str">
        <f>IF(OR(D17="",E17=""),"",MIN(D17*E17,100))</f>
        <v/>
      </c>
      <c r="G17" s="23"/>
      <c r="H17" s="26"/>
    </row>
    <row r="18" ht="28" customHeight="1" spans="1:8">
      <c r="A18" s="27" t="s">
        <v>26</v>
      </c>
      <c r="B18" s="14"/>
      <c r="C18" s="14"/>
      <c r="D18" s="14"/>
      <c r="E18" s="14"/>
      <c r="F18" s="19">
        <f>IF(COUNT(F14:F17)=0,0,MIN(MAX(F14:F17),100))</f>
        <v>0</v>
      </c>
      <c r="G18" s="16" t="s">
        <v>27</v>
      </c>
      <c r="H18" s="14"/>
    </row>
    <row r="19" ht="20" customHeight="1" spans="1:8">
      <c r="A19" s="20" t="s">
        <v>28</v>
      </c>
      <c r="B19" s="14"/>
      <c r="C19" s="14"/>
      <c r="D19" s="14"/>
      <c r="E19" s="14"/>
      <c r="F19" s="14"/>
      <c r="G19" s="14"/>
      <c r="H19" s="14"/>
    </row>
    <row r="21" ht="28" customHeight="1" spans="1:8">
      <c r="A21" s="21" t="s">
        <v>29</v>
      </c>
      <c r="B21" s="14"/>
      <c r="C21" s="14"/>
      <c r="D21" s="14"/>
      <c r="E21" s="14"/>
      <c r="F21" s="14"/>
      <c r="G21" s="14"/>
      <c r="H21" s="14"/>
    </row>
    <row r="22" ht="28" customHeight="1" spans="1:8">
      <c r="A22" s="16" t="s">
        <v>18</v>
      </c>
      <c r="B22" s="16" t="s">
        <v>19</v>
      </c>
      <c r="C22" s="16" t="s">
        <v>20</v>
      </c>
      <c r="D22" s="16" t="s">
        <v>21</v>
      </c>
      <c r="E22" s="16" t="s">
        <v>22</v>
      </c>
      <c r="F22" s="16" t="s">
        <v>23</v>
      </c>
      <c r="G22" s="16" t="s">
        <v>24</v>
      </c>
      <c r="H22" s="16" t="s">
        <v>25</v>
      </c>
    </row>
    <row r="23" ht="26" customHeight="1" spans="1:8">
      <c r="A23" s="22">
        <v>1</v>
      </c>
      <c r="B23" s="23"/>
      <c r="C23" s="17"/>
      <c r="D23" s="24"/>
      <c r="E23" s="25"/>
      <c r="F23" s="19" t="str">
        <f>IF(OR(D23="",E23=""),"",MIN(D23*E23,100))</f>
        <v/>
      </c>
      <c r="G23" s="23"/>
      <c r="H23" s="26"/>
    </row>
    <row r="24" ht="26" customHeight="1" spans="1:8">
      <c r="A24" s="22">
        <v>2</v>
      </c>
      <c r="B24" s="23"/>
      <c r="C24" s="17"/>
      <c r="D24" s="24"/>
      <c r="E24" s="25"/>
      <c r="F24" s="19" t="str">
        <f>IF(OR(D24="",E24=""),"",MIN(D24*E24,100))</f>
        <v/>
      </c>
      <c r="G24" s="23"/>
      <c r="H24" s="26"/>
    </row>
    <row r="25" ht="26" customHeight="1" spans="1:8">
      <c r="A25" s="22">
        <v>3</v>
      </c>
      <c r="B25" s="23"/>
      <c r="C25" s="17"/>
      <c r="D25" s="24"/>
      <c r="E25" s="25"/>
      <c r="F25" s="19" t="str">
        <f>IF(OR(D25="",E25=""),"",MIN(D25*E25,100))</f>
        <v/>
      </c>
      <c r="G25" s="23"/>
      <c r="H25" s="26"/>
    </row>
    <row r="26" ht="26" customHeight="1" spans="1:8">
      <c r="A26" s="22">
        <v>4</v>
      </c>
      <c r="B26" s="23"/>
      <c r="C26" s="17"/>
      <c r="D26" s="24"/>
      <c r="E26" s="25"/>
      <c r="F26" s="19" t="str">
        <f>IF(OR(D26="",E26=""),"",MIN(D26*E26,100))</f>
        <v/>
      </c>
      <c r="G26" s="23"/>
      <c r="H26" s="26"/>
    </row>
    <row r="27" ht="28" customHeight="1" spans="1:8">
      <c r="A27" s="27" t="s">
        <v>30</v>
      </c>
      <c r="B27" s="14"/>
      <c r="C27" s="14"/>
      <c r="D27" s="14"/>
      <c r="E27" s="14"/>
      <c r="F27" s="19">
        <f>IF(COUNT(F23:F26)=0,0,MIN(MAX(F23:F26),100))</f>
        <v>0</v>
      </c>
      <c r="G27" s="16" t="s">
        <v>31</v>
      </c>
      <c r="H27" s="14"/>
    </row>
    <row r="28" ht="20" customHeight="1" spans="1:8">
      <c r="A28" s="20" t="s">
        <v>32</v>
      </c>
      <c r="B28" s="14"/>
      <c r="C28" s="14"/>
      <c r="D28" s="14"/>
      <c r="E28" s="14"/>
      <c r="F28" s="14"/>
      <c r="G28" s="14"/>
      <c r="H28" s="14"/>
    </row>
    <row r="30" ht="28" customHeight="1" spans="1:8">
      <c r="A30" s="21" t="s">
        <v>33</v>
      </c>
      <c r="B30" s="14"/>
      <c r="C30" s="14"/>
      <c r="D30" s="14"/>
      <c r="E30" s="14"/>
      <c r="F30" s="14"/>
      <c r="G30" s="14"/>
      <c r="H30" s="14"/>
    </row>
    <row r="31" ht="28" customHeight="1" spans="1:8">
      <c r="A31" s="16" t="s">
        <v>18</v>
      </c>
      <c r="B31" s="16" t="s">
        <v>19</v>
      </c>
      <c r="C31" s="16" t="s">
        <v>20</v>
      </c>
      <c r="D31" s="16" t="s">
        <v>21</v>
      </c>
      <c r="E31" s="16" t="s">
        <v>22</v>
      </c>
      <c r="F31" s="16" t="s">
        <v>23</v>
      </c>
      <c r="G31" s="16" t="s">
        <v>24</v>
      </c>
      <c r="H31" s="16" t="s">
        <v>25</v>
      </c>
    </row>
    <row r="32" ht="26" customHeight="1" spans="1:8">
      <c r="A32" s="22">
        <v>1</v>
      </c>
      <c r="B32" s="23"/>
      <c r="C32" s="17"/>
      <c r="D32" s="24"/>
      <c r="E32" s="19">
        <v>1</v>
      </c>
      <c r="F32" s="19" t="str">
        <f>IF(OR(D32="",E32=""),"",MIN(D32*E32,100))</f>
        <v/>
      </c>
      <c r="G32" s="23"/>
      <c r="H32" s="26"/>
    </row>
    <row r="33" ht="26" customHeight="1" spans="1:8">
      <c r="A33" s="22">
        <v>2</v>
      </c>
      <c r="B33" s="23"/>
      <c r="C33" s="17"/>
      <c r="D33" s="24"/>
      <c r="E33" s="19">
        <v>1</v>
      </c>
      <c r="F33" s="19" t="str">
        <f>IF(OR(D33="",E33=""),"",MIN(D33*E33,100))</f>
        <v/>
      </c>
      <c r="G33" s="23"/>
      <c r="H33" s="26"/>
    </row>
    <row r="34" ht="28" customHeight="1" spans="1:8">
      <c r="A34" s="27" t="s">
        <v>34</v>
      </c>
      <c r="B34" s="14"/>
      <c r="C34" s="14"/>
      <c r="D34" s="14"/>
      <c r="E34" s="14"/>
      <c r="F34" s="19">
        <f>IF(COUNT(F32:F33)=0,0,MIN(MAX(F32:F33),100))</f>
        <v>0</v>
      </c>
      <c r="G34" s="16" t="s">
        <v>35</v>
      </c>
      <c r="H34" s="14"/>
    </row>
    <row r="36" ht="28" customHeight="1" spans="1:8">
      <c r="A36" s="21" t="s">
        <v>36</v>
      </c>
      <c r="B36" s="14"/>
      <c r="C36" s="14"/>
      <c r="D36" s="14"/>
      <c r="E36" s="14"/>
      <c r="F36" s="14"/>
      <c r="G36" s="14"/>
      <c r="H36" s="14"/>
    </row>
    <row r="37" ht="28" customHeight="1" spans="1:8">
      <c r="A37" s="16" t="s">
        <v>18</v>
      </c>
      <c r="B37" s="16" t="s">
        <v>19</v>
      </c>
      <c r="C37" s="16" t="s">
        <v>20</v>
      </c>
      <c r="D37" s="16" t="s">
        <v>21</v>
      </c>
      <c r="E37" s="16" t="s">
        <v>22</v>
      </c>
      <c r="F37" s="16" t="s">
        <v>23</v>
      </c>
      <c r="G37" s="16" t="s">
        <v>24</v>
      </c>
      <c r="H37" s="16" t="s">
        <v>25</v>
      </c>
    </row>
    <row r="38" ht="26" customHeight="1" spans="1:8">
      <c r="A38" s="22">
        <v>1</v>
      </c>
      <c r="B38" s="23"/>
      <c r="C38" s="17"/>
      <c r="D38" s="24"/>
      <c r="E38" s="19">
        <v>1</v>
      </c>
      <c r="F38" s="19" t="str">
        <f>IF(OR(D38="",E38=""),"",MIN(D38*E38,100))</f>
        <v/>
      </c>
      <c r="G38" s="23"/>
      <c r="H38" s="26"/>
    </row>
    <row r="39" ht="26" customHeight="1" spans="1:8">
      <c r="A39" s="22">
        <v>2</v>
      </c>
      <c r="B39" s="23"/>
      <c r="C39" s="17"/>
      <c r="D39" s="24"/>
      <c r="E39" s="19">
        <v>1</v>
      </c>
      <c r="F39" s="19" t="str">
        <f>IF(OR(D39="",E39=""),"",MIN(D39*E39,100))</f>
        <v/>
      </c>
      <c r="G39" s="23"/>
      <c r="H39" s="26"/>
    </row>
    <row r="40" ht="26" customHeight="1" spans="1:8">
      <c r="A40" s="22">
        <v>3</v>
      </c>
      <c r="B40" s="23"/>
      <c r="C40" s="17"/>
      <c r="D40" s="24"/>
      <c r="E40" s="19">
        <v>1</v>
      </c>
      <c r="F40" s="19" t="str">
        <f>IF(OR(D40="",E40=""),"",MIN(D40*E40,100))</f>
        <v/>
      </c>
      <c r="G40" s="23"/>
      <c r="H40" s="26"/>
    </row>
    <row r="41" ht="28" customHeight="1" spans="1:8">
      <c r="A41" s="27" t="s">
        <v>37</v>
      </c>
      <c r="B41" s="14"/>
      <c r="C41" s="14"/>
      <c r="D41" s="14"/>
      <c r="E41" s="14"/>
      <c r="F41" s="19">
        <f>IF(COUNT(F38:F40)=0,0,MIN(MAX(F38:F40),100))</f>
        <v>0</v>
      </c>
      <c r="G41" s="16" t="s">
        <v>35</v>
      </c>
      <c r="H41" s="14"/>
    </row>
    <row r="42" ht="20" customHeight="1" spans="1:8">
      <c r="A42" s="20" t="s">
        <v>38</v>
      </c>
      <c r="B42" s="14"/>
      <c r="C42" s="14"/>
      <c r="D42" s="14"/>
      <c r="E42" s="14"/>
      <c r="F42" s="14"/>
      <c r="G42" s="14"/>
      <c r="H42" s="14"/>
    </row>
    <row r="44" ht="28" customHeight="1" spans="1:8">
      <c r="A44" s="21" t="s">
        <v>39</v>
      </c>
      <c r="B44" s="14"/>
      <c r="C44" s="14"/>
      <c r="D44" s="14"/>
      <c r="E44" s="14"/>
      <c r="F44" s="14"/>
      <c r="G44" s="14"/>
      <c r="H44" s="14"/>
    </row>
    <row r="45" ht="28" customHeight="1" spans="1:8">
      <c r="A45" s="16" t="s">
        <v>18</v>
      </c>
      <c r="B45" s="16" t="s">
        <v>19</v>
      </c>
      <c r="C45" s="16" t="s">
        <v>20</v>
      </c>
      <c r="D45" s="16" t="s">
        <v>21</v>
      </c>
      <c r="E45" s="16" t="s">
        <v>22</v>
      </c>
      <c r="F45" s="16" t="s">
        <v>23</v>
      </c>
      <c r="G45" s="16" t="s">
        <v>24</v>
      </c>
      <c r="H45" s="16" t="s">
        <v>25</v>
      </c>
    </row>
    <row r="46" ht="26" customHeight="1" spans="1:8">
      <c r="A46" s="22">
        <v>1</v>
      </c>
      <c r="B46" s="23"/>
      <c r="C46" s="17"/>
      <c r="D46" s="24"/>
      <c r="E46" s="19">
        <v>1</v>
      </c>
      <c r="F46" s="19" t="str">
        <f>IF(OR(D46="",E46=""),"",MIN(D46*E46,100))</f>
        <v/>
      </c>
      <c r="G46" s="23"/>
      <c r="H46" s="26"/>
    </row>
    <row r="47" ht="26" customHeight="1" spans="1:8">
      <c r="A47" s="22">
        <v>2</v>
      </c>
      <c r="B47" s="23"/>
      <c r="C47" s="17"/>
      <c r="D47" s="24"/>
      <c r="E47" s="19">
        <v>1</v>
      </c>
      <c r="F47" s="19" t="str">
        <f>IF(OR(D47="",E47=""),"",MIN(D47*E47,100))</f>
        <v/>
      </c>
      <c r="G47" s="23"/>
      <c r="H47" s="26"/>
    </row>
    <row r="48" ht="28" customHeight="1" spans="1:8">
      <c r="A48" s="27" t="s">
        <v>40</v>
      </c>
      <c r="B48" s="14"/>
      <c r="C48" s="14"/>
      <c r="D48" s="14"/>
      <c r="E48" s="14"/>
      <c r="F48" s="19">
        <f>IF(COUNT(F46:F47)=0,0,MIN(MAX(F46:F47),100))</f>
        <v>0</v>
      </c>
      <c r="G48" s="16" t="s">
        <v>35</v>
      </c>
      <c r="H48" s="14"/>
    </row>
    <row r="50" ht="28" customHeight="1" spans="1:8">
      <c r="A50" s="21" t="s">
        <v>41</v>
      </c>
      <c r="B50" s="14"/>
      <c r="C50" s="14"/>
      <c r="D50" s="14"/>
      <c r="E50" s="14"/>
      <c r="F50" s="14"/>
      <c r="G50" s="14"/>
      <c r="H50" s="14"/>
    </row>
    <row r="51" ht="28" customHeight="1" spans="1:8">
      <c r="A51" s="16" t="s">
        <v>18</v>
      </c>
      <c r="B51" s="16" t="s">
        <v>19</v>
      </c>
      <c r="C51" s="16" t="s">
        <v>20</v>
      </c>
      <c r="D51" s="16" t="s">
        <v>21</v>
      </c>
      <c r="E51" s="16" t="s">
        <v>22</v>
      </c>
      <c r="F51" s="16" t="s">
        <v>23</v>
      </c>
      <c r="G51" s="16" t="s">
        <v>24</v>
      </c>
      <c r="H51" s="16" t="s">
        <v>25</v>
      </c>
    </row>
    <row r="52" ht="26" customHeight="1" spans="1:8">
      <c r="A52" s="22">
        <v>1</v>
      </c>
      <c r="B52" s="23"/>
      <c r="C52" s="17"/>
      <c r="D52" s="24"/>
      <c r="E52" s="19">
        <v>1</v>
      </c>
      <c r="F52" s="19" t="str">
        <f>IF(OR(D52="",E52=""),"",MIN(D52*E52,100))</f>
        <v/>
      </c>
      <c r="G52" s="23"/>
      <c r="H52" s="26"/>
    </row>
    <row r="53" ht="26" customHeight="1" spans="1:8">
      <c r="A53" s="22">
        <v>2</v>
      </c>
      <c r="B53" s="23"/>
      <c r="C53" s="17"/>
      <c r="D53" s="24"/>
      <c r="E53" s="19">
        <v>1</v>
      </c>
      <c r="F53" s="19" t="str">
        <f>IF(OR(D53="",E53=""),"",MIN(D53*E53,100))</f>
        <v/>
      </c>
      <c r="G53" s="23"/>
      <c r="H53" s="26"/>
    </row>
    <row r="54" ht="26" customHeight="1" spans="1:8">
      <c r="A54" s="22">
        <v>3</v>
      </c>
      <c r="B54" s="23"/>
      <c r="C54" s="17"/>
      <c r="D54" s="24"/>
      <c r="E54" s="19">
        <v>1</v>
      </c>
      <c r="F54" s="19" t="str">
        <f>IF(OR(D54="",E54=""),"",MIN(D54*E54,100))</f>
        <v/>
      </c>
      <c r="G54" s="23"/>
      <c r="H54" s="26"/>
    </row>
    <row r="55" ht="28" customHeight="1" spans="1:8">
      <c r="A55" s="27" t="s">
        <v>42</v>
      </c>
      <c r="B55" s="14"/>
      <c r="C55" s="14"/>
      <c r="D55" s="14"/>
      <c r="E55" s="14"/>
      <c r="F55" s="19">
        <f>IF(COUNT(F52:F54)=0,0,MIN(MAX(F52:F54),100))</f>
        <v>0</v>
      </c>
      <c r="G55" s="16" t="s">
        <v>35</v>
      </c>
      <c r="H55" s="14"/>
    </row>
    <row r="57" ht="32" customHeight="1" spans="1:8">
      <c r="A57" s="15" t="s">
        <v>43</v>
      </c>
      <c r="B57" s="14"/>
      <c r="C57" s="14"/>
      <c r="D57" s="14"/>
      <c r="E57" s="14"/>
      <c r="F57" s="14"/>
      <c r="G57" s="14"/>
      <c r="H57" s="14"/>
    </row>
    <row r="58" ht="28" customHeight="1" spans="1:8">
      <c r="A58" s="16" t="s">
        <v>8</v>
      </c>
      <c r="B58" s="14"/>
      <c r="C58" s="16" t="s">
        <v>44</v>
      </c>
      <c r="D58" s="16" t="s">
        <v>45</v>
      </c>
      <c r="E58" s="16" t="s">
        <v>46</v>
      </c>
      <c r="F58" s="16" t="s">
        <v>47</v>
      </c>
      <c r="G58" s="16" t="s">
        <v>48</v>
      </c>
      <c r="H58" s="14"/>
    </row>
    <row r="59" ht="36" customHeight="1" spans="1:8">
      <c r="A59" s="16" t="s">
        <v>49</v>
      </c>
      <c r="B59" s="14"/>
      <c r="C59" s="19" t="str">
        <f>D7</f>
        <v/>
      </c>
      <c r="D59" s="19" t="str">
        <f>E7</f>
        <v/>
      </c>
      <c r="E59" s="19">
        <f>F18*0.4+F27*0.3+F34*0.075+F41*0.075+F48*0.075+F55*0.075</f>
        <v>0</v>
      </c>
      <c r="F59" s="19">
        <f>E59*0.3</f>
        <v>0</v>
      </c>
      <c r="G59" s="28" t="e">
        <f>D59+F59</f>
        <v>#VALUE!</v>
      </c>
      <c r="H59" s="14"/>
    </row>
    <row r="60" ht="26" customHeight="1" spans="1:8">
      <c r="A60" s="16" t="s">
        <v>50</v>
      </c>
      <c r="B60" s="14"/>
      <c r="C60" s="19">
        <f>F18</f>
        <v>0</v>
      </c>
      <c r="D60" s="19">
        <f>F27</f>
        <v>0</v>
      </c>
      <c r="E60" s="19">
        <f>F34</f>
        <v>0</v>
      </c>
      <c r="F60" s="19">
        <f>F41</f>
        <v>0</v>
      </c>
      <c r="G60" s="19">
        <f>F48</f>
        <v>0</v>
      </c>
      <c r="H60" s="19">
        <f>F55</f>
        <v>0</v>
      </c>
    </row>
    <row r="62" ht="30" customHeight="1" spans="1:8">
      <c r="A62" s="15" t="s">
        <v>51</v>
      </c>
      <c r="B62" s="14"/>
      <c r="C62" s="14"/>
      <c r="D62" s="14"/>
      <c r="E62" s="14"/>
      <c r="F62" s="14"/>
      <c r="G62" s="14"/>
      <c r="H62" s="14"/>
    </row>
    <row r="63" ht="30" customHeight="1" spans="1:8">
      <c r="A63" s="29" t="s">
        <v>52</v>
      </c>
      <c r="B63" s="14"/>
      <c r="C63" s="29" t="s">
        <v>53</v>
      </c>
      <c r="D63" s="14"/>
      <c r="E63" s="29" t="s">
        <v>54</v>
      </c>
      <c r="F63" s="14"/>
      <c r="G63" s="29" t="s">
        <v>53</v>
      </c>
      <c r="H63" s="14"/>
    </row>
  </sheetData>
  <mergeCells count="41">
    <mergeCell ref="A1:H1"/>
    <mergeCell ref="A2:H2"/>
    <mergeCell ref="A3:H3"/>
    <mergeCell ref="A5:H5"/>
    <mergeCell ref="E6:H6"/>
    <mergeCell ref="E7:H7"/>
    <mergeCell ref="A8:H8"/>
    <mergeCell ref="A10:H10"/>
    <mergeCell ref="A11:H11"/>
    <mergeCell ref="A12:H12"/>
    <mergeCell ref="A18:E18"/>
    <mergeCell ref="G18:H18"/>
    <mergeCell ref="A19:H19"/>
    <mergeCell ref="A21:H21"/>
    <mergeCell ref="A27:E27"/>
    <mergeCell ref="G27:H27"/>
    <mergeCell ref="A28:H28"/>
    <mergeCell ref="A30:H30"/>
    <mergeCell ref="A34:E34"/>
    <mergeCell ref="G34:H34"/>
    <mergeCell ref="A36:H36"/>
    <mergeCell ref="A41:E41"/>
    <mergeCell ref="G41:H41"/>
    <mergeCell ref="A42:H42"/>
    <mergeCell ref="A44:H44"/>
    <mergeCell ref="A48:E48"/>
    <mergeCell ref="G48:H48"/>
    <mergeCell ref="A50:H50"/>
    <mergeCell ref="A55:E55"/>
    <mergeCell ref="G55:H55"/>
    <mergeCell ref="A57:H57"/>
    <mergeCell ref="A58:B58"/>
    <mergeCell ref="G58:H58"/>
    <mergeCell ref="A59:B59"/>
    <mergeCell ref="G59:H59"/>
    <mergeCell ref="A60:B60"/>
    <mergeCell ref="A62:H62"/>
    <mergeCell ref="A63:B63"/>
    <mergeCell ref="C63:D63"/>
    <mergeCell ref="E63:F63"/>
    <mergeCell ref="G63:H63"/>
  </mergeCells>
  <pageMargins left="0.75" right="0.75" top="1" bottom="1" header="0.5" footer="0.5"/>
  <pageSetup paperSize="1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6"/>
  <sheetViews>
    <sheetView workbookViewId="0">
      <pane ySplit="1" topLeftCell="A41" activePane="bottomLeft" state="frozen"/>
      <selection/>
      <selection pane="bottomLeft" activeCell="G58" sqref="G58"/>
    </sheetView>
  </sheetViews>
  <sheetFormatPr defaultColWidth="9" defaultRowHeight="13.5" outlineLevelCol="3"/>
  <cols>
    <col min="1" max="1" width="8" customWidth="1"/>
    <col min="2" max="2" width="30" customWidth="1"/>
    <col min="3" max="3" width="15" customWidth="1"/>
    <col min="4" max="4" width="40" customWidth="1"/>
  </cols>
  <sheetData>
    <row r="1" ht="36" customHeight="1" spans="1:4">
      <c r="A1" s="1" t="s">
        <v>55</v>
      </c>
      <c r="B1" s="2"/>
      <c r="C1" s="2"/>
      <c r="D1" s="2"/>
    </row>
    <row r="2" ht="28" customHeight="1" spans="1:4">
      <c r="A2" s="3" t="s">
        <v>56</v>
      </c>
      <c r="B2" s="2"/>
      <c r="C2" s="2"/>
      <c r="D2" s="2"/>
    </row>
    <row r="3" ht="16.5" spans="1:4">
      <c r="A3" s="4" t="s">
        <v>18</v>
      </c>
      <c r="B3" s="4" t="s">
        <v>57</v>
      </c>
      <c r="C3" s="4" t="s">
        <v>58</v>
      </c>
      <c r="D3" s="4" t="s">
        <v>59</v>
      </c>
    </row>
    <row r="4" ht="16.5" spans="1:4">
      <c r="A4" s="5">
        <v>1</v>
      </c>
      <c r="B4" s="6" t="s">
        <v>60</v>
      </c>
      <c r="C4" s="5" t="s">
        <v>61</v>
      </c>
      <c r="D4" s="6" t="s">
        <v>62</v>
      </c>
    </row>
    <row r="5" ht="16.5" spans="1:4">
      <c r="A5" s="5">
        <v>2</v>
      </c>
      <c r="B5" s="6" t="s">
        <v>63</v>
      </c>
      <c r="C5" s="5" t="s">
        <v>64</v>
      </c>
      <c r="D5" s="6" t="s">
        <v>65</v>
      </c>
    </row>
    <row r="6" ht="16.5" spans="1:4">
      <c r="A6" s="5">
        <v>3</v>
      </c>
      <c r="B6" s="6" t="s">
        <v>66</v>
      </c>
      <c r="C6" s="5" t="s">
        <v>67</v>
      </c>
      <c r="D6" s="6" t="s">
        <v>65</v>
      </c>
    </row>
    <row r="7" ht="16.5" spans="1:4">
      <c r="A7" s="5">
        <v>4</v>
      </c>
      <c r="B7" s="6" t="s">
        <v>68</v>
      </c>
      <c r="C7" s="5" t="s">
        <v>69</v>
      </c>
      <c r="D7" s="6" t="s">
        <v>65</v>
      </c>
    </row>
    <row r="8" ht="16.5" spans="1:4">
      <c r="A8" s="5">
        <v>5</v>
      </c>
      <c r="B8" s="6" t="s">
        <v>70</v>
      </c>
      <c r="C8" s="5" t="s">
        <v>71</v>
      </c>
      <c r="D8" s="6" t="s">
        <v>65</v>
      </c>
    </row>
    <row r="9" ht="16.5" spans="1:4">
      <c r="A9" s="5">
        <v>6</v>
      </c>
      <c r="B9" s="6" t="s">
        <v>72</v>
      </c>
      <c r="C9" s="5" t="s">
        <v>73</v>
      </c>
      <c r="D9" s="6" t="s">
        <v>74</v>
      </c>
    </row>
    <row r="10" ht="16.5" spans="1:4">
      <c r="A10" s="5">
        <v>7</v>
      </c>
      <c r="B10" s="6" t="s">
        <v>75</v>
      </c>
      <c r="C10" s="5" t="s">
        <v>76</v>
      </c>
      <c r="D10" s="6" t="s">
        <v>74</v>
      </c>
    </row>
    <row r="11" ht="16.5" spans="1:4">
      <c r="A11" s="5">
        <v>8</v>
      </c>
      <c r="B11" s="6" t="s">
        <v>77</v>
      </c>
      <c r="C11" s="5" t="s">
        <v>67</v>
      </c>
      <c r="D11" s="6" t="s">
        <v>78</v>
      </c>
    </row>
    <row r="12" ht="16.5" spans="1:4">
      <c r="A12" s="5">
        <v>9</v>
      </c>
      <c r="B12" s="6" t="s">
        <v>79</v>
      </c>
      <c r="C12" s="5" t="s">
        <v>76</v>
      </c>
      <c r="D12" s="6" t="s">
        <v>78</v>
      </c>
    </row>
    <row r="13" ht="16.5" spans="1:4">
      <c r="A13" s="5">
        <v>10</v>
      </c>
      <c r="B13" s="6" t="s">
        <v>80</v>
      </c>
      <c r="C13" s="5" t="s">
        <v>81</v>
      </c>
      <c r="D13" s="6" t="s">
        <v>78</v>
      </c>
    </row>
    <row r="14" ht="30" customHeight="1" spans="1:4">
      <c r="A14" s="7" t="s">
        <v>82</v>
      </c>
      <c r="B14" s="2"/>
      <c r="C14" s="2"/>
      <c r="D14" s="2"/>
    </row>
    <row r="16" ht="28" customHeight="1" spans="1:4">
      <c r="A16" s="3" t="s">
        <v>83</v>
      </c>
      <c r="B16" s="2"/>
      <c r="C16" s="2"/>
      <c r="D16" s="2"/>
    </row>
    <row r="17" ht="24" customHeight="1" spans="1:4">
      <c r="A17" s="8" t="s">
        <v>84</v>
      </c>
      <c r="B17" s="2"/>
      <c r="C17" s="2"/>
      <c r="D17" s="2"/>
    </row>
    <row r="18" ht="16.5" spans="1:4">
      <c r="A18" s="4" t="s">
        <v>85</v>
      </c>
      <c r="B18" s="4" t="s">
        <v>86</v>
      </c>
      <c r="C18" s="4" t="s">
        <v>58</v>
      </c>
      <c r="D18" s="4" t="s">
        <v>59</v>
      </c>
    </row>
    <row r="19" ht="16.5" spans="1:4">
      <c r="A19" s="5" t="s">
        <v>87</v>
      </c>
      <c r="B19" s="6" t="s">
        <v>88</v>
      </c>
      <c r="C19" s="5" t="s">
        <v>61</v>
      </c>
      <c r="D19" s="6" t="s">
        <v>74</v>
      </c>
    </row>
    <row r="20" ht="16.5" spans="1:4">
      <c r="A20" s="5" t="s">
        <v>87</v>
      </c>
      <c r="B20" s="6" t="s">
        <v>89</v>
      </c>
      <c r="C20" s="5" t="s">
        <v>67</v>
      </c>
      <c r="D20" s="6" t="s">
        <v>74</v>
      </c>
    </row>
    <row r="21" ht="16.5" spans="1:4">
      <c r="A21" s="5" t="s">
        <v>87</v>
      </c>
      <c r="B21" s="6" t="s">
        <v>90</v>
      </c>
      <c r="C21" s="5" t="s">
        <v>71</v>
      </c>
      <c r="D21" s="6" t="s">
        <v>74</v>
      </c>
    </row>
    <row r="22" ht="16.5" spans="1:4">
      <c r="A22" s="5" t="s">
        <v>91</v>
      </c>
      <c r="B22" s="6" t="s">
        <v>88</v>
      </c>
      <c r="C22" s="5" t="s">
        <v>71</v>
      </c>
      <c r="D22" s="6" t="s">
        <v>74</v>
      </c>
    </row>
    <row r="23" ht="16.5" spans="1:4">
      <c r="A23" s="5" t="s">
        <v>91</v>
      </c>
      <c r="B23" s="6" t="s">
        <v>89</v>
      </c>
      <c r="C23" s="5" t="s">
        <v>73</v>
      </c>
      <c r="D23" s="6" t="s">
        <v>74</v>
      </c>
    </row>
    <row r="24" ht="16.5" spans="1:4">
      <c r="A24" s="5" t="s">
        <v>91</v>
      </c>
      <c r="B24" s="6" t="s">
        <v>90</v>
      </c>
      <c r="C24" s="5" t="s">
        <v>92</v>
      </c>
      <c r="D24" s="6" t="s">
        <v>74</v>
      </c>
    </row>
    <row r="25" ht="16.5" spans="1:4">
      <c r="A25" s="5" t="s">
        <v>93</v>
      </c>
      <c r="B25" s="6" t="s">
        <v>88</v>
      </c>
      <c r="C25" s="5" t="s">
        <v>92</v>
      </c>
      <c r="D25" s="6" t="s">
        <v>74</v>
      </c>
    </row>
    <row r="26" ht="16.5" spans="1:4">
      <c r="A26" s="5" t="s">
        <v>93</v>
      </c>
      <c r="B26" s="6" t="s">
        <v>89</v>
      </c>
      <c r="C26" s="5" t="s">
        <v>94</v>
      </c>
      <c r="D26" s="6" t="s">
        <v>74</v>
      </c>
    </row>
    <row r="27" ht="16.5" spans="1:4">
      <c r="A27" s="5" t="s">
        <v>93</v>
      </c>
      <c r="B27" s="6" t="s">
        <v>90</v>
      </c>
      <c r="C27" s="5" t="s">
        <v>81</v>
      </c>
      <c r="D27" s="6" t="s">
        <v>74</v>
      </c>
    </row>
    <row r="28" ht="24" customHeight="1" spans="1:4">
      <c r="A28" s="8" t="s">
        <v>95</v>
      </c>
      <c r="B28" s="2"/>
      <c r="C28" s="2"/>
      <c r="D28" s="2"/>
    </row>
    <row r="29" ht="16.5" spans="1:4">
      <c r="A29" s="4" t="s">
        <v>96</v>
      </c>
      <c r="B29" s="4" t="s">
        <v>74</v>
      </c>
      <c r="C29" s="4" t="s">
        <v>58</v>
      </c>
      <c r="D29" s="4" t="s">
        <v>59</v>
      </c>
    </row>
    <row r="30" ht="16.5" spans="1:4">
      <c r="A30" s="5" t="s">
        <v>97</v>
      </c>
      <c r="B30" s="2"/>
      <c r="C30" s="5" t="s">
        <v>61</v>
      </c>
      <c r="D30" s="6" t="s">
        <v>74</v>
      </c>
    </row>
    <row r="31" ht="16.5" spans="1:4">
      <c r="A31" s="5" t="s">
        <v>98</v>
      </c>
      <c r="B31" s="2"/>
      <c r="C31" s="5" t="s">
        <v>71</v>
      </c>
      <c r="D31" s="6" t="s">
        <v>74</v>
      </c>
    </row>
    <row r="32" ht="16.5" spans="1:4">
      <c r="A32" s="5" t="s">
        <v>99</v>
      </c>
      <c r="B32" s="2"/>
      <c r="C32" s="5" t="s">
        <v>92</v>
      </c>
      <c r="D32" s="6" t="s">
        <v>74</v>
      </c>
    </row>
    <row r="33" ht="24" customHeight="1" spans="1:4">
      <c r="A33" s="8" t="s">
        <v>100</v>
      </c>
      <c r="B33" s="2"/>
      <c r="C33" s="2"/>
      <c r="D33" s="2"/>
    </row>
    <row r="34" ht="16.5" spans="1:4">
      <c r="A34" s="4" t="s">
        <v>101</v>
      </c>
      <c r="B34" s="4" t="s">
        <v>102</v>
      </c>
      <c r="C34" s="4" t="s">
        <v>103</v>
      </c>
      <c r="D34" s="4" t="s">
        <v>59</v>
      </c>
    </row>
    <row r="35" ht="16.5" spans="1:4">
      <c r="A35" s="5" t="s">
        <v>104</v>
      </c>
      <c r="B35" s="5" t="s">
        <v>105</v>
      </c>
      <c r="C35" s="5" t="s">
        <v>106</v>
      </c>
      <c r="D35" s="6" t="s">
        <v>74</v>
      </c>
    </row>
    <row r="36" ht="16.5" spans="1:4">
      <c r="A36" s="5" t="s">
        <v>107</v>
      </c>
      <c r="B36" s="5" t="s">
        <v>108</v>
      </c>
      <c r="C36" s="5" t="s">
        <v>109</v>
      </c>
      <c r="D36" s="6" t="s">
        <v>74</v>
      </c>
    </row>
    <row r="37" ht="16.5" spans="1:4">
      <c r="A37" s="5" t="s">
        <v>107</v>
      </c>
      <c r="B37" s="5" t="s">
        <v>110</v>
      </c>
      <c r="C37" s="5" t="s">
        <v>111</v>
      </c>
      <c r="D37" s="6" t="s">
        <v>74</v>
      </c>
    </row>
    <row r="38" ht="16.5" spans="1:4">
      <c r="A38" s="5" t="s">
        <v>112</v>
      </c>
      <c r="B38" s="5" t="s">
        <v>108</v>
      </c>
      <c r="C38" s="5" t="s">
        <v>113</v>
      </c>
      <c r="D38" s="6" t="s">
        <v>74</v>
      </c>
    </row>
    <row r="39" ht="16.5" spans="1:4">
      <c r="A39" s="5" t="s">
        <v>112</v>
      </c>
      <c r="B39" s="5" t="s">
        <v>110</v>
      </c>
      <c r="C39" s="5" t="s">
        <v>114</v>
      </c>
      <c r="D39" s="6" t="s">
        <v>74</v>
      </c>
    </row>
    <row r="40" ht="16.5" spans="1:4">
      <c r="A40" s="5" t="s">
        <v>112</v>
      </c>
      <c r="B40" s="5" t="s">
        <v>115</v>
      </c>
      <c r="C40" s="5" t="s">
        <v>116</v>
      </c>
      <c r="D40" s="6" t="s">
        <v>74</v>
      </c>
    </row>
    <row r="41" ht="33" spans="1:4">
      <c r="A41" s="5" t="s">
        <v>117</v>
      </c>
      <c r="B41" s="5" t="s">
        <v>105</v>
      </c>
      <c r="C41" s="5" t="s">
        <v>118</v>
      </c>
      <c r="D41" s="6" t="s">
        <v>119</v>
      </c>
    </row>
    <row r="43" ht="28" customHeight="1" spans="1:4">
      <c r="A43" s="3" t="s">
        <v>120</v>
      </c>
      <c r="B43" s="2"/>
      <c r="C43" s="2"/>
      <c r="D43" s="2"/>
    </row>
    <row r="44" ht="16.5" spans="1:4">
      <c r="A44" s="4" t="s">
        <v>121</v>
      </c>
      <c r="B44" s="4" t="s">
        <v>122</v>
      </c>
      <c r="C44" s="4" t="s">
        <v>58</v>
      </c>
      <c r="D44" s="4" t="s">
        <v>59</v>
      </c>
    </row>
    <row r="45" ht="33" spans="1:4">
      <c r="A45" s="5" t="s">
        <v>123</v>
      </c>
      <c r="B45" s="6" t="s">
        <v>124</v>
      </c>
      <c r="C45" s="5" t="s">
        <v>61</v>
      </c>
      <c r="D45" s="6" t="s">
        <v>125</v>
      </c>
    </row>
    <row r="46" ht="33" spans="1:4">
      <c r="A46" s="5" t="s">
        <v>126</v>
      </c>
      <c r="B46" s="6" t="s">
        <v>97</v>
      </c>
      <c r="C46" s="5" t="s">
        <v>61</v>
      </c>
      <c r="D46" s="6" t="s">
        <v>127</v>
      </c>
    </row>
    <row r="47" ht="33" spans="1:4">
      <c r="A47" s="5" t="s">
        <v>126</v>
      </c>
      <c r="B47" s="6" t="s">
        <v>128</v>
      </c>
      <c r="C47" s="5" t="s">
        <v>71</v>
      </c>
      <c r="D47" s="6" t="s">
        <v>74</v>
      </c>
    </row>
    <row r="48" ht="33" spans="1:4">
      <c r="A48" s="5" t="s">
        <v>126</v>
      </c>
      <c r="B48" s="6" t="s">
        <v>129</v>
      </c>
      <c r="C48" s="5" t="s">
        <v>76</v>
      </c>
      <c r="D48" s="6" t="s">
        <v>74</v>
      </c>
    </row>
    <row r="49" ht="33" spans="1:4">
      <c r="A49" s="5" t="s">
        <v>126</v>
      </c>
      <c r="B49" s="6" t="s">
        <v>130</v>
      </c>
      <c r="C49" s="5" t="s">
        <v>131</v>
      </c>
      <c r="D49" s="6" t="s">
        <v>74</v>
      </c>
    </row>
    <row r="50" ht="33" spans="1:4">
      <c r="A50" s="5" t="s">
        <v>132</v>
      </c>
      <c r="B50" s="6" t="s">
        <v>133</v>
      </c>
      <c r="C50" s="5" t="s">
        <v>61</v>
      </c>
      <c r="D50" s="6" t="s">
        <v>134</v>
      </c>
    </row>
    <row r="51" ht="33" spans="1:4">
      <c r="A51" s="5" t="s">
        <v>132</v>
      </c>
      <c r="B51" s="6" t="s">
        <v>135</v>
      </c>
      <c r="C51" s="5" t="s">
        <v>73</v>
      </c>
      <c r="D51" s="6" t="s">
        <v>136</v>
      </c>
    </row>
    <row r="52" ht="33" spans="1:4">
      <c r="A52" s="5" t="s">
        <v>137</v>
      </c>
      <c r="B52" s="6" t="s">
        <v>97</v>
      </c>
      <c r="C52" s="5" t="s">
        <v>61</v>
      </c>
      <c r="D52" s="6" t="s">
        <v>138</v>
      </c>
    </row>
    <row r="53" ht="33" spans="1:4">
      <c r="A53" s="5" t="s">
        <v>137</v>
      </c>
      <c r="B53" s="6" t="s">
        <v>139</v>
      </c>
      <c r="C53" s="5" t="s">
        <v>71</v>
      </c>
      <c r="D53" s="6" t="s">
        <v>74</v>
      </c>
    </row>
    <row r="54" ht="33" spans="1:4">
      <c r="A54" s="5" t="s">
        <v>137</v>
      </c>
      <c r="B54" s="6" t="s">
        <v>129</v>
      </c>
      <c r="C54" s="5" t="s">
        <v>76</v>
      </c>
      <c r="D54" s="6" t="s">
        <v>74</v>
      </c>
    </row>
    <row r="56" ht="28" customHeight="1" spans="1:4">
      <c r="A56" s="9" t="s">
        <v>140</v>
      </c>
      <c r="B56" s="2"/>
      <c r="C56" s="2"/>
      <c r="D56" s="2"/>
    </row>
    <row r="57" ht="22" customHeight="1" spans="1:4">
      <c r="A57" s="6" t="s">
        <v>141</v>
      </c>
      <c r="B57" s="2"/>
      <c r="C57" s="2"/>
      <c r="D57" s="2"/>
    </row>
    <row r="58" ht="22" customHeight="1" spans="1:4">
      <c r="A58" s="6" t="s">
        <v>142</v>
      </c>
      <c r="B58" s="2"/>
      <c r="C58" s="2"/>
      <c r="D58" s="2"/>
    </row>
    <row r="59" ht="22" customHeight="1" spans="1:4">
      <c r="A59" s="6" t="s">
        <v>143</v>
      </c>
      <c r="B59" s="2"/>
      <c r="C59" s="2"/>
      <c r="D59" s="2"/>
    </row>
    <row r="60" ht="22" customHeight="1" spans="1:4">
      <c r="A60" s="6" t="s">
        <v>144</v>
      </c>
      <c r="B60" s="2"/>
      <c r="C60" s="2"/>
      <c r="D60" s="2"/>
    </row>
    <row r="61" ht="22" customHeight="1" spans="1:4">
      <c r="A61" s="6" t="s">
        <v>145</v>
      </c>
      <c r="B61" s="2"/>
      <c r="C61" s="2"/>
      <c r="D61" s="2"/>
    </row>
    <row r="62" ht="22" customHeight="1" spans="1:4">
      <c r="A62" s="6" t="s">
        <v>146</v>
      </c>
      <c r="B62" s="2"/>
      <c r="C62" s="2"/>
      <c r="D62" s="2"/>
    </row>
    <row r="63" ht="22" customHeight="1" spans="1:4">
      <c r="A63" s="6" t="s">
        <v>147</v>
      </c>
      <c r="B63" s="2"/>
      <c r="C63" s="2"/>
      <c r="D63" s="2"/>
    </row>
    <row r="64" ht="22" customHeight="1" spans="1:4">
      <c r="A64" s="6" t="s">
        <v>148</v>
      </c>
      <c r="B64" s="2"/>
      <c r="C64" s="2"/>
      <c r="D64" s="2"/>
    </row>
    <row r="65" ht="22" customHeight="1" spans="1:4">
      <c r="A65" s="6" t="s">
        <v>149</v>
      </c>
      <c r="B65" s="2"/>
      <c r="C65" s="2"/>
      <c r="D65" s="2"/>
    </row>
    <row r="66" ht="22" customHeight="1" spans="1:4">
      <c r="A66" s="6" t="s">
        <v>150</v>
      </c>
      <c r="B66" s="2"/>
      <c r="C66" s="2"/>
      <c r="D66" s="2"/>
    </row>
  </sheetData>
  <mergeCells count="22">
    <mergeCell ref="A1:D1"/>
    <mergeCell ref="A2:D2"/>
    <mergeCell ref="A14:D14"/>
    <mergeCell ref="A16:D16"/>
    <mergeCell ref="A17:D17"/>
    <mergeCell ref="A28:D28"/>
    <mergeCell ref="A30:B30"/>
    <mergeCell ref="A31:B31"/>
    <mergeCell ref="A32:B32"/>
    <mergeCell ref="A33:D33"/>
    <mergeCell ref="A43:D43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综合评价打分表</vt:lpstr>
      <vt:lpstr>评分标准参考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Sabrina</cp:lastModifiedBy>
  <dcterms:created xsi:type="dcterms:W3CDTF">2026-08-25T20:06:00Z</dcterms:created>
  <dcterms:modified xsi:type="dcterms:W3CDTF">2026-08-27T05:08:06Z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C1AAF81FC32B44CD9B12A201C5577996_13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